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10" windowWidth="19815" windowHeight="8895"/>
  </bookViews>
  <sheets>
    <sheet name="2015" sheetId="1" r:id="rId1"/>
  </sheets>
  <definedNames>
    <definedName name="_xlnm.Print_Area" localSheetId="0">'2015'!$A$1:$U$52</definedName>
  </definedNames>
  <calcPr calcId="145621"/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10" i="1"/>
  <c r="S11" i="1"/>
  <c r="S4" i="1"/>
  <c r="S47" i="1" l="1"/>
  <c r="S38" i="1"/>
  <c r="S21" i="1"/>
  <c r="S22" i="1"/>
  <c r="S23" i="1"/>
  <c r="S24" i="1"/>
  <c r="S25" i="1"/>
  <c r="S26" i="1"/>
  <c r="S27" i="1"/>
  <c r="S20" i="1"/>
  <c r="S30" i="1"/>
  <c r="S31" i="1"/>
  <c r="S32" i="1"/>
  <c r="S33" i="1"/>
  <c r="S34" i="1"/>
  <c r="S35" i="1"/>
  <c r="S36" i="1"/>
  <c r="S29" i="1"/>
  <c r="S39" i="1"/>
  <c r="S40" i="1"/>
  <c r="S41" i="1"/>
  <c r="S42" i="1"/>
  <c r="S43" i="1"/>
  <c r="S44" i="1"/>
  <c r="S45" i="1"/>
  <c r="R32" i="1" l="1"/>
  <c r="R30" i="1"/>
  <c r="R29" i="1"/>
  <c r="R36" i="1"/>
  <c r="R31" i="1"/>
  <c r="R35" i="1"/>
  <c r="R34" i="1"/>
  <c r="R33" i="1"/>
  <c r="R25" i="1"/>
  <c r="R23" i="1"/>
  <c r="R27" i="1"/>
  <c r="R21" i="1"/>
  <c r="R22" i="1"/>
  <c r="R26" i="1"/>
  <c r="R20" i="1"/>
  <c r="R24" i="1"/>
  <c r="R39" i="1" l="1"/>
  <c r="R38" i="1"/>
  <c r="R42" i="1"/>
  <c r="R43" i="1"/>
  <c r="R41" i="1"/>
  <c r="R45" i="1"/>
  <c r="R44" i="1"/>
  <c r="R47" i="1" l="1"/>
  <c r="R52" i="1"/>
  <c r="S52" i="1" s="1"/>
  <c r="R49" i="1"/>
  <c r="S49" i="1" s="1"/>
  <c r="R51" i="1"/>
  <c r="S51" i="1" s="1"/>
  <c r="R48" i="1"/>
  <c r="S48" i="1" s="1"/>
  <c r="R50" i="1"/>
  <c r="S50" i="1" s="1"/>
  <c r="R40" i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6" i="1"/>
  <c r="R5" i="1"/>
  <c r="R9" i="1"/>
  <c r="R11" i="1"/>
  <c r="R4" i="1"/>
  <c r="R8" i="1"/>
  <c r="R10" i="1"/>
  <c r="R7" i="1"/>
  <c r="H2" i="1"/>
  <c r="J2" i="1" s="1"/>
  <c r="L2" i="1" s="1"/>
  <c r="N2" i="1" l="1"/>
</calcChain>
</file>

<file path=xl/sharedStrings.xml><?xml version="1.0" encoding="utf-8"?>
<sst xmlns="http://schemas.openxmlformats.org/spreadsheetml/2006/main" count="167" uniqueCount="63">
  <si>
    <t>Group</t>
  </si>
  <si>
    <t>Round 1</t>
  </si>
  <si>
    <t>Round 2</t>
  </si>
  <si>
    <t>Round 3</t>
  </si>
  <si>
    <t>Round 4</t>
  </si>
  <si>
    <t>Round 5</t>
  </si>
  <si>
    <t>Round 6</t>
  </si>
  <si>
    <t>Round 7</t>
  </si>
  <si>
    <t>Round 8</t>
  </si>
  <si>
    <t>Ruapehu</t>
  </si>
  <si>
    <t>Total Points</t>
  </si>
  <si>
    <t>Games Won</t>
  </si>
  <si>
    <t>Overall Points</t>
  </si>
  <si>
    <t>Avg Points</t>
  </si>
  <si>
    <t>Taranaki</t>
  </si>
  <si>
    <t>LAC Stars</t>
  </si>
  <si>
    <t>Monrad Shuttles of Gold</t>
  </si>
  <si>
    <t>PNINS D</t>
  </si>
  <si>
    <t>PNINS G</t>
  </si>
  <si>
    <t>PNINS P</t>
  </si>
  <si>
    <t>SPC Boys Green</t>
  </si>
  <si>
    <t>Aoraki</t>
  </si>
  <si>
    <t>Tongariro</t>
  </si>
  <si>
    <t>Monrad Metallics</t>
  </si>
  <si>
    <t>Ngauruhoe</t>
  </si>
  <si>
    <t>Aspiring</t>
  </si>
  <si>
    <t>Ross Mean Machine</t>
  </si>
  <si>
    <t>PNINS Vernox</t>
  </si>
  <si>
    <t>PNINS Warriors</t>
  </si>
  <si>
    <t>PNINS Pros</t>
  </si>
  <si>
    <t>PNINS Cheese</t>
  </si>
  <si>
    <t>PNINS Haynes</t>
  </si>
  <si>
    <t>PNINS Rocks</t>
  </si>
  <si>
    <t>PNINS Shuttles</t>
  </si>
  <si>
    <t>PNINS White</t>
  </si>
  <si>
    <t>PNINS Pows</t>
  </si>
  <si>
    <t>Ross OVER 9000</t>
  </si>
  <si>
    <t>PNINS A Team</t>
  </si>
  <si>
    <t>Monrad Matrix</t>
  </si>
  <si>
    <t>PNINS RJs</t>
  </si>
  <si>
    <t>Cornerstone</t>
  </si>
  <si>
    <t>Ross JOHN CENA!!!!</t>
  </si>
  <si>
    <t>PNINS Strikers</t>
  </si>
  <si>
    <t>PNINS Badminions</t>
  </si>
  <si>
    <t>SPC Gold</t>
  </si>
  <si>
    <t>Monrad Magic</t>
  </si>
  <si>
    <t>SPC White</t>
  </si>
  <si>
    <t>Monrad M&amp;M</t>
  </si>
  <si>
    <t>PNINS Flamingos</t>
  </si>
  <si>
    <t>Ross Fury &amp; The Flames</t>
  </si>
  <si>
    <t>Monrad Thunder</t>
  </si>
  <si>
    <t>PNINS Space Llamaz</t>
  </si>
  <si>
    <t>SPC Green</t>
  </si>
  <si>
    <t>Monrad Powerpuffs</t>
  </si>
  <si>
    <t>Monrad Shuttle Sisters</t>
  </si>
  <si>
    <t>SPC Black</t>
  </si>
  <si>
    <t>Monrad Rainbows</t>
  </si>
  <si>
    <t>PNINS Blues</t>
  </si>
  <si>
    <t>PNINS Chicks</t>
  </si>
  <si>
    <t>Monrad Mustangs</t>
  </si>
  <si>
    <t>SPC Blue</t>
  </si>
  <si>
    <t>Monrad Stars</t>
  </si>
  <si>
    <t>Monrad Marvels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</si>
</sst>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31" x14ac:knownFonts="1">
    <font>
      <sz val="10"/>
      <color rgb="FF000000"/>
      <name val="Arial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FC5E8"/>
        <bgColor indexed="64"/>
      </patternFill>
    </fill>
    <fill>
      <patternFill patternType="solid">
        <fgColor rgb="FFD5A6BD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C7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4CCCC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6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wrapText="1"/>
    </xf>
    <xf numFmtId="0" fontId="3" fillId="4" borderId="6" xfId="0" applyFont="1" applyFill="1" applyBorder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5" fillId="0" borderId="8" xfId="0" applyFont="1" applyBorder="1" applyAlignment="1">
      <alignment wrapText="1"/>
    </xf>
    <xf numFmtId="0" fontId="0" fillId="7" borderId="0" xfId="0" applyFill="1" applyAlignment="1">
      <alignment wrapText="1"/>
    </xf>
    <xf numFmtId="0" fontId="6" fillId="2" borderId="1" xfId="0" applyFont="1" applyFill="1" applyBorder="1" applyAlignment="1">
      <alignment wrapText="1"/>
    </xf>
    <xf numFmtId="4" fontId="8" fillId="8" borderId="11" xfId="0" applyNumberFormat="1" applyFont="1" applyFill="1" applyBorder="1" applyAlignment="1">
      <alignment horizontal="center" wrapText="1"/>
    </xf>
    <xf numFmtId="4" fontId="11" fillId="8" borderId="12" xfId="0" applyNumberFormat="1" applyFont="1" applyFill="1" applyBorder="1" applyAlignment="1">
      <alignment horizontal="center" wrapText="1"/>
    </xf>
    <xf numFmtId="0" fontId="13" fillId="4" borderId="0" xfId="0" applyFont="1" applyFill="1" applyAlignment="1">
      <alignment horizontal="center" wrapText="1"/>
    </xf>
    <xf numFmtId="0" fontId="0" fillId="7" borderId="1" xfId="0" applyFill="1" applyBorder="1" applyAlignment="1">
      <alignment wrapText="1"/>
    </xf>
    <xf numFmtId="0" fontId="14" fillId="3" borderId="7" xfId="0" applyFont="1" applyFill="1" applyBorder="1" applyAlignment="1">
      <alignment horizontal="center" wrapText="1"/>
    </xf>
    <xf numFmtId="0" fontId="15" fillId="4" borderId="5" xfId="0" applyFont="1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19" fillId="0" borderId="10" xfId="0" applyFont="1" applyBorder="1" applyAlignment="1">
      <alignment wrapText="1"/>
    </xf>
    <xf numFmtId="0" fontId="20" fillId="10" borderId="6" xfId="0" applyFont="1" applyFill="1" applyBorder="1" applyAlignment="1">
      <alignment horizontal="center" wrapText="1"/>
    </xf>
    <xf numFmtId="0" fontId="22" fillId="3" borderId="0" xfId="0" applyFont="1" applyFill="1" applyAlignment="1">
      <alignment horizontal="center" wrapText="1"/>
    </xf>
    <xf numFmtId="0" fontId="0" fillId="0" borderId="4" xfId="0" applyBorder="1" applyAlignment="1">
      <alignment wrapText="1"/>
    </xf>
    <xf numFmtId="0" fontId="23" fillId="3" borderId="5" xfId="0" applyFont="1" applyFill="1" applyBorder="1" applyAlignment="1">
      <alignment horizontal="center" wrapText="1"/>
    </xf>
    <xf numFmtId="4" fontId="24" fillId="8" borderId="3" xfId="0" applyNumberFormat="1" applyFont="1" applyFill="1" applyBorder="1" applyAlignment="1">
      <alignment horizontal="center" wrapText="1"/>
    </xf>
    <xf numFmtId="0" fontId="25" fillId="4" borderId="7" xfId="0" applyFont="1" applyFill="1" applyBorder="1" applyAlignment="1">
      <alignment horizontal="center" wrapText="1"/>
    </xf>
    <xf numFmtId="0" fontId="26" fillId="4" borderId="0" xfId="0" applyFont="1" applyFill="1" applyAlignment="1">
      <alignment horizontal="center" wrapText="1"/>
    </xf>
    <xf numFmtId="0" fontId="27" fillId="5" borderId="8" xfId="0" applyFont="1" applyFill="1" applyBorder="1" applyAlignment="1">
      <alignment vertical="center" wrapText="1"/>
    </xf>
    <xf numFmtId="0" fontId="28" fillId="6" borderId="6" xfId="0" applyFont="1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29" fillId="2" borderId="9" xfId="0" applyFont="1" applyFill="1" applyBorder="1" applyAlignment="1">
      <alignment wrapText="1"/>
    </xf>
    <xf numFmtId="0" fontId="13" fillId="4" borderId="1" xfId="0" applyFont="1" applyFill="1" applyBorder="1" applyAlignment="1">
      <alignment horizontal="center" wrapText="1"/>
    </xf>
    <xf numFmtId="0" fontId="26" fillId="4" borderId="1" xfId="0" applyFont="1" applyFill="1" applyBorder="1" applyAlignment="1">
      <alignment horizontal="center" wrapText="1"/>
    </xf>
    <xf numFmtId="0" fontId="26" fillId="4" borderId="4" xfId="0" applyFont="1" applyFill="1" applyBorder="1" applyAlignment="1">
      <alignment horizontal="center" wrapText="1"/>
    </xf>
    <xf numFmtId="0" fontId="13" fillId="4" borderId="9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horizontal="center" wrapText="1"/>
    </xf>
    <xf numFmtId="0" fontId="22" fillId="3" borderId="7" xfId="0" applyFont="1" applyFill="1" applyBorder="1" applyAlignment="1">
      <alignment horizontal="center" wrapText="1"/>
    </xf>
    <xf numFmtId="0" fontId="16" fillId="3" borderId="0" xfId="0" applyFont="1" applyFill="1" applyBorder="1" applyAlignment="1">
      <alignment horizontal="center" wrapText="1"/>
    </xf>
    <xf numFmtId="0" fontId="18" fillId="3" borderId="0" xfId="0" applyFont="1" applyFill="1" applyBorder="1" applyAlignment="1">
      <alignment horizontal="center" wrapText="1"/>
    </xf>
    <xf numFmtId="0" fontId="22" fillId="3" borderId="5" xfId="0" applyFont="1" applyFill="1" applyBorder="1" applyAlignment="1">
      <alignment horizontal="center" wrapText="1"/>
    </xf>
    <xf numFmtId="0" fontId="13" fillId="4" borderId="7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0" fillId="4" borderId="0" xfId="0" applyFont="1" applyFill="1" applyBorder="1" applyAlignment="1">
      <alignment horizontal="center" wrapText="1"/>
    </xf>
    <xf numFmtId="0" fontId="13" fillId="4" borderId="5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1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26" fillId="4" borderId="7" xfId="0" applyFont="1" applyFill="1" applyBorder="1" applyAlignment="1">
      <alignment horizontal="center" wrapText="1"/>
    </xf>
    <xf numFmtId="0" fontId="25" fillId="4" borderId="0" xfId="0" applyFont="1" applyFill="1" applyBorder="1" applyAlignment="1">
      <alignment horizontal="center" wrapText="1"/>
    </xf>
    <xf numFmtId="0" fontId="15" fillId="4" borderId="0" xfId="0" applyFont="1" applyFill="1" applyBorder="1" applyAlignment="1">
      <alignment horizontal="center" wrapText="1"/>
    </xf>
    <xf numFmtId="0" fontId="26" fillId="4" borderId="5" xfId="0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center" wrapText="1"/>
    </xf>
    <xf numFmtId="0" fontId="26" fillId="4" borderId="9" xfId="0" applyFont="1" applyFill="1" applyBorder="1" applyAlignment="1">
      <alignment horizontal="center" wrapText="1"/>
    </xf>
    <xf numFmtId="0" fontId="25" fillId="4" borderId="1" xfId="0" applyFont="1" applyFill="1" applyBorder="1" applyAlignment="1">
      <alignment horizontal="center" wrapText="1"/>
    </xf>
    <xf numFmtId="0" fontId="15" fillId="4" borderId="9" xfId="0" applyFont="1" applyFill="1" applyBorder="1" applyAlignment="1">
      <alignment horizontal="center" wrapText="1"/>
    </xf>
    <xf numFmtId="0" fontId="23" fillId="3" borderId="7" xfId="0" applyFont="1" applyFill="1" applyBorder="1" applyAlignment="1">
      <alignment horizontal="center" wrapText="1"/>
    </xf>
    <xf numFmtId="0" fontId="15" fillId="4" borderId="7" xfId="0" applyFont="1" applyFill="1" applyBorder="1" applyAlignment="1">
      <alignment horizontal="center" wrapText="1"/>
    </xf>
    <xf numFmtId="0" fontId="30" fillId="2" borderId="9" xfId="0" applyFont="1" applyFill="1" applyBorder="1" applyAlignment="1">
      <alignment wrapText="1"/>
    </xf>
    <xf numFmtId="0" fontId="30" fillId="2" borderId="1" xfId="0" applyFont="1" applyFill="1" applyBorder="1" applyAlignment="1">
      <alignment wrapText="1"/>
    </xf>
    <xf numFmtId="0" fontId="30" fillId="2" borderId="4" xfId="0" applyFont="1" applyFill="1" applyBorder="1" applyAlignment="1">
      <alignment wrapText="1"/>
    </xf>
    <xf numFmtId="0" fontId="30" fillId="9" borderId="9" xfId="0" applyFont="1" applyFill="1" applyBorder="1" applyAlignment="1">
      <alignment wrapText="1"/>
    </xf>
    <xf numFmtId="0" fontId="30" fillId="9" borderId="1" xfId="0" applyFont="1" applyFill="1" applyBorder="1" applyAlignment="1">
      <alignment wrapText="1"/>
    </xf>
    <xf numFmtId="0" fontId="30" fillId="9" borderId="4" xfId="0" applyFont="1" applyFill="1" applyBorder="1" applyAlignment="1">
      <alignment wrapText="1"/>
    </xf>
    <xf numFmtId="4" fontId="30" fillId="8" borderId="11" xfId="0" applyNumberFormat="1" applyFont="1" applyFill="1" applyBorder="1" applyAlignment="1">
      <alignment horizontal="center" wrapText="1"/>
    </xf>
    <xf numFmtId="4" fontId="30" fillId="8" borderId="12" xfId="0" applyNumberFormat="1" applyFont="1" applyFill="1" applyBorder="1" applyAlignment="1">
      <alignment horizontal="center" wrapText="1"/>
    </xf>
    <xf numFmtId="4" fontId="30" fillId="8" borderId="3" xfId="0" applyNumberFormat="1" applyFont="1" applyFill="1" applyBorder="1" applyAlignment="1">
      <alignment horizontal="center" wrapText="1"/>
    </xf>
    <xf numFmtId="0" fontId="30" fillId="11" borderId="9" xfId="0" applyFont="1" applyFill="1" applyBorder="1" applyAlignment="1">
      <alignment wrapText="1"/>
    </xf>
    <xf numFmtId="0" fontId="30" fillId="11" borderId="1" xfId="0" applyFont="1" applyFill="1" applyBorder="1" applyAlignment="1">
      <alignment wrapText="1"/>
    </xf>
    <xf numFmtId="0" fontId="4" fillId="3" borderId="0" xfId="0" applyFont="1" applyFill="1" applyBorder="1" applyAlignment="1">
      <alignment horizontal="center" wrapText="1"/>
    </xf>
    <xf numFmtId="0" fontId="26" fillId="4" borderId="0" xfId="0" applyFont="1" applyFill="1" applyBorder="1" applyAlignment="1">
      <alignment horizontal="center" wrapText="1"/>
    </xf>
    <xf numFmtId="0" fontId="30" fillId="11" borderId="4" xfId="0" applyFont="1" applyFill="1" applyBorder="1" applyAlignment="1">
      <alignment wrapText="1"/>
    </xf>
    <xf numFmtId="0" fontId="22" fillId="3" borderId="0" xfId="0" applyFont="1" applyFill="1" applyBorder="1" applyAlignment="1">
      <alignment horizontal="center" wrapText="1"/>
    </xf>
    <xf numFmtId="0" fontId="13" fillId="4" borderId="0" xfId="0" applyFont="1" applyFill="1" applyBorder="1" applyAlignment="1">
      <alignment horizontal="center" wrapText="1"/>
    </xf>
    <xf numFmtId="0" fontId="17" fillId="4" borderId="8" xfId="0" applyFont="1" applyFill="1" applyBorder="1" applyAlignment="1">
      <alignment horizontal="center" wrapText="1"/>
    </xf>
    <xf numFmtId="0" fontId="9" fillId="4" borderId="8" xfId="0" applyFont="1" applyFill="1" applyBorder="1" applyAlignment="1">
      <alignment wrapText="1"/>
    </xf>
    <xf numFmtId="164" fontId="7" fillId="0" borderId="8" xfId="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view="pageBreakPreview" topLeftCell="A31" zoomScale="75" zoomScaleNormal="100" zoomScaleSheetLayoutView="75" workbookViewId="0">
      <selection activeCell="O4" sqref="O4"/>
    </sheetView>
  </sheetViews>
  <sheetFormatPr defaultColWidth="17.140625" defaultRowHeight="12.75" customHeight="1" x14ac:dyDescent="0.2"/>
  <cols>
    <col min="1" max="1" width="22.140625" customWidth="1"/>
    <col min="2" max="2" width="5" customWidth="1"/>
    <col min="3" max="3" width="6" customWidth="1"/>
    <col min="4" max="4" width="5" customWidth="1"/>
    <col min="5" max="5" width="5.7109375" customWidth="1"/>
    <col min="6" max="6" width="5" customWidth="1"/>
    <col min="7" max="7" width="6.5703125" customWidth="1"/>
    <col min="8" max="8" width="5" customWidth="1"/>
    <col min="9" max="9" width="6.140625" customWidth="1"/>
    <col min="10" max="10" width="5" customWidth="1"/>
    <col min="11" max="11" width="6.42578125" customWidth="1"/>
    <col min="12" max="12" width="5" customWidth="1"/>
    <col min="13" max="13" width="5.7109375" customWidth="1"/>
    <col min="14" max="14" width="5.85546875" customWidth="1"/>
    <col min="15" max="15" width="5.5703125" customWidth="1"/>
    <col min="16" max="16" width="4.85546875" customWidth="1"/>
    <col min="17" max="17" width="5.85546875" customWidth="1"/>
    <col min="18" max="18" width="6.42578125" customWidth="1"/>
    <col min="19" max="19" width="6.140625" bestFit="1" customWidth="1"/>
    <col min="20" max="21" width="0.140625" customWidth="1"/>
  </cols>
  <sheetData>
    <row r="1" spans="1:21" ht="22.5" customHeight="1" x14ac:dyDescent="0.2">
      <c r="A1" s="24" t="s">
        <v>0</v>
      </c>
      <c r="B1" s="73" t="s">
        <v>1</v>
      </c>
      <c r="C1" s="73"/>
      <c r="D1" s="73" t="s">
        <v>2</v>
      </c>
      <c r="E1" s="73"/>
      <c r="F1" s="73" t="s">
        <v>3</v>
      </c>
      <c r="G1" s="74"/>
      <c r="H1" s="73" t="s">
        <v>4</v>
      </c>
      <c r="I1" s="74"/>
      <c r="J1" s="73" t="s">
        <v>5</v>
      </c>
      <c r="K1" s="74"/>
      <c r="L1" s="73" t="s">
        <v>6</v>
      </c>
      <c r="M1" s="74"/>
      <c r="N1" s="73" t="s">
        <v>7</v>
      </c>
      <c r="O1" s="74"/>
      <c r="P1" s="73" t="s">
        <v>8</v>
      </c>
      <c r="Q1" s="74"/>
      <c r="R1" s="1"/>
    </row>
    <row r="2" spans="1:21" ht="15.75" x14ac:dyDescent="0.25">
      <c r="A2" s="6"/>
      <c r="B2" s="75">
        <v>42299</v>
      </c>
      <c r="C2" s="76"/>
      <c r="D2" s="75">
        <v>42299</v>
      </c>
      <c r="E2" s="76"/>
      <c r="F2" s="75">
        <v>42306</v>
      </c>
      <c r="G2" s="76"/>
      <c r="H2" s="75">
        <f>F2</f>
        <v>42306</v>
      </c>
      <c r="I2" s="76"/>
      <c r="J2" s="75">
        <f>H2</f>
        <v>42306</v>
      </c>
      <c r="K2" s="76"/>
      <c r="L2" s="75">
        <f>J2+7</f>
        <v>42313</v>
      </c>
      <c r="M2" s="76"/>
      <c r="N2" s="75">
        <f>L2</f>
        <v>42313</v>
      </c>
      <c r="O2" s="76"/>
      <c r="P2" s="75"/>
      <c r="Q2" s="76"/>
      <c r="R2" s="19"/>
      <c r="S2" s="26"/>
    </row>
    <row r="3" spans="1:21" ht="34.5" x14ac:dyDescent="0.25">
      <c r="A3" s="16" t="s">
        <v>9</v>
      </c>
      <c r="B3" s="17" t="s">
        <v>10</v>
      </c>
      <c r="C3" s="17" t="s">
        <v>11</v>
      </c>
      <c r="D3" s="17" t="s">
        <v>10</v>
      </c>
      <c r="E3" s="17" t="s">
        <v>11</v>
      </c>
      <c r="F3" s="17" t="s">
        <v>10</v>
      </c>
      <c r="G3" s="17" t="s">
        <v>11</v>
      </c>
      <c r="H3" s="17" t="s">
        <v>10</v>
      </c>
      <c r="I3" s="17" t="s">
        <v>11</v>
      </c>
      <c r="J3" s="17" t="s">
        <v>10</v>
      </c>
      <c r="K3" s="17" t="s">
        <v>11</v>
      </c>
      <c r="L3" s="17" t="s">
        <v>10</v>
      </c>
      <c r="M3" s="17" t="s">
        <v>11</v>
      </c>
      <c r="N3" s="17" t="s">
        <v>10</v>
      </c>
      <c r="O3" s="17" t="s">
        <v>11</v>
      </c>
      <c r="P3" s="17" t="s">
        <v>10</v>
      </c>
      <c r="Q3" s="17" t="s">
        <v>11</v>
      </c>
      <c r="R3" s="25" t="s">
        <v>12</v>
      </c>
      <c r="S3" s="2" t="s">
        <v>13</v>
      </c>
      <c r="T3" s="1"/>
    </row>
    <row r="4" spans="1:21" x14ac:dyDescent="0.2">
      <c r="A4" s="57" t="s">
        <v>29</v>
      </c>
      <c r="B4" s="31">
        <v>63</v>
      </c>
      <c r="C4" s="35">
        <v>3</v>
      </c>
      <c r="D4" s="39">
        <v>63</v>
      </c>
      <c r="E4" s="35">
        <v>3</v>
      </c>
      <c r="F4" s="39">
        <v>63</v>
      </c>
      <c r="G4" s="35">
        <v>3</v>
      </c>
      <c r="H4" s="39">
        <v>63</v>
      </c>
      <c r="I4" s="35">
        <v>3</v>
      </c>
      <c r="J4" s="39">
        <v>63</v>
      </c>
      <c r="K4" s="35">
        <v>3</v>
      </c>
      <c r="L4" s="39">
        <v>57</v>
      </c>
      <c r="M4" s="43">
        <v>2</v>
      </c>
      <c r="N4" s="47">
        <v>63</v>
      </c>
      <c r="O4" s="35">
        <v>3</v>
      </c>
      <c r="P4" s="47"/>
      <c r="Q4" s="35"/>
      <c r="R4" s="4">
        <f t="shared" ref="R4:R11" si="0">(SUM(B4,D4,F4,H4,J4,L4,N4,P4)/10) + SUM(C4,E4,G4,I4,K4,M4,O4,Q4)</f>
        <v>63.5</v>
      </c>
      <c r="S4" s="63">
        <f>R4/COUNTA(C4,E4,G4,I4,K4,M4,O4)</f>
        <v>9.0714285714285712</v>
      </c>
      <c r="T4" s="1"/>
    </row>
    <row r="5" spans="1:21" x14ac:dyDescent="0.2">
      <c r="A5" s="58" t="s">
        <v>32</v>
      </c>
      <c r="B5" s="28">
        <v>63</v>
      </c>
      <c r="C5" s="18">
        <v>3</v>
      </c>
      <c r="D5" s="11">
        <v>63</v>
      </c>
      <c r="E5" s="18">
        <v>3</v>
      </c>
      <c r="F5" s="11">
        <v>63</v>
      </c>
      <c r="G5" s="18">
        <v>3</v>
      </c>
      <c r="H5" s="11">
        <v>63</v>
      </c>
      <c r="I5" s="18">
        <v>3</v>
      </c>
      <c r="J5" s="11">
        <v>63</v>
      </c>
      <c r="K5" s="18">
        <v>3</v>
      </c>
      <c r="L5" s="11">
        <v>47</v>
      </c>
      <c r="M5" s="5">
        <v>1</v>
      </c>
      <c r="N5" s="23">
        <v>42</v>
      </c>
      <c r="O5" s="18">
        <v>2</v>
      </c>
      <c r="P5" s="23"/>
      <c r="Q5" s="18"/>
      <c r="R5" s="4">
        <f t="shared" si="0"/>
        <v>58.4</v>
      </c>
      <c r="S5" s="63">
        <f t="shared" ref="S5:S11" si="1">R5/COUNTA(C5,E5,G5,I5,K5,M5,O5)</f>
        <v>8.3428571428571434</v>
      </c>
      <c r="T5" s="1"/>
    </row>
    <row r="6" spans="1:21" x14ac:dyDescent="0.2">
      <c r="A6" s="58" t="s">
        <v>33</v>
      </c>
      <c r="B6" s="33">
        <v>63</v>
      </c>
      <c r="C6" s="37">
        <v>3</v>
      </c>
      <c r="D6" s="41">
        <v>35</v>
      </c>
      <c r="E6" s="37">
        <v>0</v>
      </c>
      <c r="F6" s="41">
        <v>24</v>
      </c>
      <c r="G6" s="37">
        <v>0</v>
      </c>
      <c r="H6" s="41">
        <v>63</v>
      </c>
      <c r="I6" s="37">
        <v>3</v>
      </c>
      <c r="J6" s="41">
        <v>63</v>
      </c>
      <c r="K6" s="37">
        <v>3</v>
      </c>
      <c r="L6" s="41">
        <v>63</v>
      </c>
      <c r="M6" s="45">
        <v>3</v>
      </c>
      <c r="N6" s="49">
        <v>63</v>
      </c>
      <c r="O6" s="37">
        <v>3</v>
      </c>
      <c r="P6" s="49"/>
      <c r="Q6" s="37"/>
      <c r="R6" s="4">
        <f t="shared" si="0"/>
        <v>52.4</v>
      </c>
      <c r="S6" s="63">
        <f t="shared" si="1"/>
        <v>7.4857142857142858</v>
      </c>
      <c r="T6" s="1"/>
    </row>
    <row r="7" spans="1:21" x14ac:dyDescent="0.2">
      <c r="A7" s="58" t="s">
        <v>26</v>
      </c>
      <c r="B7" s="32">
        <v>49</v>
      </c>
      <c r="C7" s="36">
        <v>0</v>
      </c>
      <c r="D7" s="40">
        <v>33</v>
      </c>
      <c r="E7" s="36">
        <v>0</v>
      </c>
      <c r="F7" s="40">
        <v>63</v>
      </c>
      <c r="G7" s="36">
        <v>3</v>
      </c>
      <c r="H7" s="40">
        <v>63</v>
      </c>
      <c r="I7" s="36">
        <v>3</v>
      </c>
      <c r="J7" s="40">
        <v>20</v>
      </c>
      <c r="K7" s="36">
        <v>0</v>
      </c>
      <c r="L7" s="40">
        <v>60</v>
      </c>
      <c r="M7" s="44">
        <v>2</v>
      </c>
      <c r="N7" s="48">
        <v>63</v>
      </c>
      <c r="O7" s="36">
        <v>3</v>
      </c>
      <c r="P7" s="48"/>
      <c r="Q7" s="36"/>
      <c r="R7" s="4">
        <f t="shared" si="0"/>
        <v>46.1</v>
      </c>
      <c r="S7" s="63">
        <f t="shared" si="1"/>
        <v>6.5857142857142863</v>
      </c>
      <c r="T7" s="1"/>
    </row>
    <row r="8" spans="1:21" x14ac:dyDescent="0.2">
      <c r="A8" s="58" t="s">
        <v>28</v>
      </c>
      <c r="B8" s="28">
        <v>63</v>
      </c>
      <c r="C8" s="71">
        <v>3</v>
      </c>
      <c r="D8" s="72">
        <v>63</v>
      </c>
      <c r="E8" s="71">
        <v>3</v>
      </c>
      <c r="F8" s="72">
        <v>22</v>
      </c>
      <c r="G8" s="71">
        <v>0</v>
      </c>
      <c r="H8" s="72">
        <v>40</v>
      </c>
      <c r="I8" s="71">
        <v>0</v>
      </c>
      <c r="J8" s="72">
        <v>63</v>
      </c>
      <c r="K8" s="71">
        <v>3</v>
      </c>
      <c r="L8" s="72">
        <v>53</v>
      </c>
      <c r="M8" s="68">
        <v>1</v>
      </c>
      <c r="N8" s="69">
        <v>29</v>
      </c>
      <c r="O8" s="71">
        <v>0</v>
      </c>
      <c r="P8" s="69"/>
      <c r="Q8" s="71"/>
      <c r="R8" s="4">
        <f t="shared" si="0"/>
        <v>43.3</v>
      </c>
      <c r="S8" s="63">
        <f t="shared" si="1"/>
        <v>6.1857142857142851</v>
      </c>
      <c r="T8" s="1"/>
    </row>
    <row r="9" spans="1:21" x14ac:dyDescent="0.2">
      <c r="A9" s="58" t="s">
        <v>31</v>
      </c>
      <c r="B9" s="28">
        <v>21</v>
      </c>
      <c r="C9" s="18">
        <v>0</v>
      </c>
      <c r="D9" s="11">
        <v>56</v>
      </c>
      <c r="E9" s="18">
        <v>1</v>
      </c>
      <c r="F9" s="11">
        <v>61</v>
      </c>
      <c r="G9" s="18">
        <v>2</v>
      </c>
      <c r="H9" s="11">
        <v>25</v>
      </c>
      <c r="I9" s="18">
        <v>0</v>
      </c>
      <c r="J9" s="11">
        <v>41</v>
      </c>
      <c r="K9" s="18">
        <v>0</v>
      </c>
      <c r="L9" s="11">
        <v>63</v>
      </c>
      <c r="M9" s="5">
        <v>3</v>
      </c>
      <c r="N9" s="23">
        <v>22</v>
      </c>
      <c r="O9" s="18">
        <v>0</v>
      </c>
      <c r="P9" s="23"/>
      <c r="Q9" s="18"/>
      <c r="R9" s="4">
        <f t="shared" si="0"/>
        <v>34.9</v>
      </c>
      <c r="S9" s="63">
        <f t="shared" si="1"/>
        <v>4.9857142857142858</v>
      </c>
      <c r="T9" s="1"/>
    </row>
    <row r="10" spans="1:21" x14ac:dyDescent="0.2">
      <c r="A10" s="58" t="s">
        <v>27</v>
      </c>
      <c r="B10" s="28">
        <v>19</v>
      </c>
      <c r="C10" s="18">
        <v>0</v>
      </c>
      <c r="D10" s="11">
        <v>59</v>
      </c>
      <c r="E10" s="18">
        <v>2</v>
      </c>
      <c r="F10" s="11">
        <v>54</v>
      </c>
      <c r="G10" s="18">
        <v>1</v>
      </c>
      <c r="H10" s="11">
        <v>17</v>
      </c>
      <c r="I10" s="18">
        <v>0</v>
      </c>
      <c r="J10" s="11">
        <v>29</v>
      </c>
      <c r="K10" s="18">
        <v>0</v>
      </c>
      <c r="L10" s="11">
        <v>13</v>
      </c>
      <c r="M10" s="5">
        <v>0</v>
      </c>
      <c r="N10" s="23">
        <v>18</v>
      </c>
      <c r="O10" s="18">
        <v>0</v>
      </c>
      <c r="P10" s="23"/>
      <c r="Q10" s="18"/>
      <c r="R10" s="4">
        <f t="shared" si="0"/>
        <v>23.9</v>
      </c>
      <c r="S10" s="63">
        <f t="shared" si="1"/>
        <v>3.4142857142857141</v>
      </c>
      <c r="T10" s="1"/>
    </row>
    <row r="11" spans="1:21" x14ac:dyDescent="0.2">
      <c r="A11" s="59" t="s">
        <v>30</v>
      </c>
      <c r="B11" s="34">
        <v>14</v>
      </c>
      <c r="C11" s="38">
        <v>0</v>
      </c>
      <c r="D11" s="42">
        <v>27</v>
      </c>
      <c r="E11" s="38">
        <v>0</v>
      </c>
      <c r="F11" s="42">
        <v>49</v>
      </c>
      <c r="G11" s="38">
        <v>0</v>
      </c>
      <c r="H11" s="42">
        <v>31</v>
      </c>
      <c r="I11" s="38">
        <v>0</v>
      </c>
      <c r="J11" s="42">
        <v>23</v>
      </c>
      <c r="K11" s="38">
        <v>0</v>
      </c>
      <c r="L11" s="42">
        <v>35</v>
      </c>
      <c r="M11" s="46">
        <v>0</v>
      </c>
      <c r="N11" s="50">
        <v>24</v>
      </c>
      <c r="O11" s="38">
        <v>0</v>
      </c>
      <c r="P11" s="50"/>
      <c r="Q11" s="38"/>
      <c r="R11" s="4">
        <f t="shared" si="0"/>
        <v>20.3</v>
      </c>
      <c r="S11" s="63">
        <f t="shared" si="1"/>
        <v>2.9</v>
      </c>
      <c r="T11" s="1"/>
    </row>
    <row r="12" spans="1:21" ht="0.75" customHeight="1" x14ac:dyDescent="0.25">
      <c r="A12" s="16" t="s">
        <v>14</v>
      </c>
      <c r="B12" s="17" t="s">
        <v>10</v>
      </c>
      <c r="C12" s="17" t="s">
        <v>11</v>
      </c>
      <c r="D12" s="17" t="s">
        <v>10</v>
      </c>
      <c r="E12" s="17" t="s">
        <v>11</v>
      </c>
      <c r="F12" s="17" t="s">
        <v>10</v>
      </c>
      <c r="G12" s="17" t="s">
        <v>11</v>
      </c>
      <c r="H12" s="17" t="s">
        <v>10</v>
      </c>
      <c r="I12" s="17" t="s">
        <v>11</v>
      </c>
      <c r="J12" s="17" t="s">
        <v>10</v>
      </c>
      <c r="K12" s="17" t="s">
        <v>11</v>
      </c>
      <c r="L12" s="17" t="s">
        <v>10</v>
      </c>
      <c r="M12" s="17" t="s">
        <v>11</v>
      </c>
      <c r="N12" s="17" t="s">
        <v>10</v>
      </c>
      <c r="O12" s="17" t="s">
        <v>11</v>
      </c>
      <c r="P12" s="17" t="s">
        <v>10</v>
      </c>
      <c r="Q12" s="17" t="s">
        <v>11</v>
      </c>
      <c r="R12" s="25" t="s">
        <v>12</v>
      </c>
      <c r="S12" s="2" t="s">
        <v>13</v>
      </c>
      <c r="T12" s="12"/>
      <c r="U12" s="7"/>
    </row>
    <row r="13" spans="1:21" hidden="1" x14ac:dyDescent="0.2">
      <c r="A13" s="27" t="s">
        <v>15</v>
      </c>
      <c r="B13" s="22"/>
      <c r="C13" s="13"/>
      <c r="D13" s="22"/>
      <c r="E13" s="13"/>
      <c r="F13" s="22"/>
      <c r="G13" s="13"/>
      <c r="H13" s="22"/>
      <c r="I13" s="13"/>
      <c r="J13" s="22"/>
      <c r="K13" s="13"/>
      <c r="L13" s="22"/>
      <c r="M13" s="13"/>
      <c r="N13" s="22"/>
      <c r="O13" s="13"/>
      <c r="P13" s="22"/>
      <c r="Q13" s="13"/>
      <c r="R13" s="4">
        <f t="shared" ref="R13:R18" si="2">(SUM(B13,D13,F13,H13,J13,L13,N13,)/10) + SUM(C13,E13,G13,I13,K13,M13,O13)</f>
        <v>0</v>
      </c>
      <c r="S13" s="9" t="e">
        <f t="shared" ref="S13:S18" si="3">R13/COUNTA(C13,E13,G13,I13,K13,M13)</f>
        <v>#DIV/0!</v>
      </c>
      <c r="T13" s="1"/>
    </row>
    <row r="14" spans="1:21" hidden="1" x14ac:dyDescent="0.2">
      <c r="A14" s="8" t="s">
        <v>16</v>
      </c>
      <c r="B14" s="23"/>
      <c r="C14" s="5"/>
      <c r="D14" s="23"/>
      <c r="E14" s="5"/>
      <c r="F14" s="23"/>
      <c r="G14" s="5"/>
      <c r="H14" s="23"/>
      <c r="I14" s="5"/>
      <c r="J14" s="23"/>
      <c r="K14" s="5"/>
      <c r="L14" s="23"/>
      <c r="M14" s="5"/>
      <c r="N14" s="23"/>
      <c r="O14" s="5"/>
      <c r="P14" s="23"/>
      <c r="Q14" s="5"/>
      <c r="R14" s="4">
        <f t="shared" si="2"/>
        <v>0</v>
      </c>
      <c r="S14" s="10" t="e">
        <f t="shared" si="3"/>
        <v>#DIV/0!</v>
      </c>
      <c r="T14" s="1"/>
    </row>
    <row r="15" spans="1:21" hidden="1" x14ac:dyDescent="0.2">
      <c r="A15" s="8" t="s">
        <v>17</v>
      </c>
      <c r="B15" s="23"/>
      <c r="C15" s="5"/>
      <c r="D15" s="23"/>
      <c r="E15" s="5"/>
      <c r="F15" s="23"/>
      <c r="G15" s="5"/>
      <c r="H15" s="23"/>
      <c r="I15" s="5"/>
      <c r="J15" s="23"/>
      <c r="K15" s="5"/>
      <c r="L15" s="23"/>
      <c r="M15" s="5"/>
      <c r="N15" s="23"/>
      <c r="O15" s="5"/>
      <c r="P15" s="23"/>
      <c r="Q15" s="5"/>
      <c r="R15" s="4">
        <f t="shared" si="2"/>
        <v>0</v>
      </c>
      <c r="S15" s="10" t="e">
        <f t="shared" si="3"/>
        <v>#DIV/0!</v>
      </c>
      <c r="T15" s="1"/>
    </row>
    <row r="16" spans="1:21" hidden="1" x14ac:dyDescent="0.2">
      <c r="A16" s="8" t="s">
        <v>18</v>
      </c>
      <c r="B16" s="23"/>
      <c r="C16" s="5"/>
      <c r="D16" s="23"/>
      <c r="E16" s="5"/>
      <c r="F16" s="23"/>
      <c r="G16" s="5"/>
      <c r="H16" s="23"/>
      <c r="I16" s="5"/>
      <c r="J16" s="23"/>
      <c r="K16" s="5"/>
      <c r="L16" s="23"/>
      <c r="M16" s="5"/>
      <c r="N16" s="23"/>
      <c r="O16" s="5"/>
      <c r="P16" s="23"/>
      <c r="Q16" s="5"/>
      <c r="R16" s="4">
        <f t="shared" si="2"/>
        <v>0</v>
      </c>
      <c r="S16" s="10" t="e">
        <f t="shared" si="3"/>
        <v>#DIV/0!</v>
      </c>
      <c r="T16" s="1"/>
    </row>
    <row r="17" spans="1:21" hidden="1" x14ac:dyDescent="0.2">
      <c r="A17" s="8" t="s">
        <v>19</v>
      </c>
      <c r="B17" s="23"/>
      <c r="C17" s="5"/>
      <c r="D17" s="23"/>
      <c r="E17" s="5"/>
      <c r="F17" s="23"/>
      <c r="G17" s="5"/>
      <c r="H17" s="23"/>
      <c r="I17" s="5"/>
      <c r="J17" s="23"/>
      <c r="K17" s="5"/>
      <c r="L17" s="23"/>
      <c r="M17" s="5"/>
      <c r="N17" s="23"/>
      <c r="O17" s="5"/>
      <c r="P17" s="23"/>
      <c r="Q17" s="5"/>
      <c r="R17" s="4">
        <f t="shared" si="2"/>
        <v>0</v>
      </c>
      <c r="S17" s="10" t="e">
        <f t="shared" si="3"/>
        <v>#DIV/0!</v>
      </c>
      <c r="T17" s="1"/>
    </row>
    <row r="18" spans="1:21" hidden="1" x14ac:dyDescent="0.2">
      <c r="A18" s="3" t="s">
        <v>20</v>
      </c>
      <c r="B18" s="14"/>
      <c r="C18" s="20"/>
      <c r="D18" s="14"/>
      <c r="E18" s="20"/>
      <c r="F18" s="14"/>
      <c r="G18" s="20"/>
      <c r="H18" s="14"/>
      <c r="I18" s="20"/>
      <c r="J18" s="14"/>
      <c r="K18" s="20"/>
      <c r="L18" s="14"/>
      <c r="M18" s="20"/>
      <c r="N18" s="14"/>
      <c r="O18" s="20"/>
      <c r="P18" s="14"/>
      <c r="Q18" s="20"/>
      <c r="R18" s="4">
        <f t="shared" si="2"/>
        <v>0</v>
      </c>
      <c r="S18" s="21" t="e">
        <f t="shared" si="3"/>
        <v>#DIV/0!</v>
      </c>
      <c r="T18" s="1"/>
    </row>
    <row r="19" spans="1:21" ht="34.5" x14ac:dyDescent="0.25">
      <c r="A19" s="16" t="s">
        <v>21</v>
      </c>
      <c r="B19" s="17" t="s">
        <v>10</v>
      </c>
      <c r="C19" s="17" t="s">
        <v>11</v>
      </c>
      <c r="D19" s="17" t="s">
        <v>10</v>
      </c>
      <c r="E19" s="17" t="s">
        <v>11</v>
      </c>
      <c r="F19" s="17" t="s">
        <v>10</v>
      </c>
      <c r="G19" s="17" t="s">
        <v>11</v>
      </c>
      <c r="H19" s="17" t="s">
        <v>10</v>
      </c>
      <c r="I19" s="17" t="s">
        <v>11</v>
      </c>
      <c r="J19" s="17" t="s">
        <v>10</v>
      </c>
      <c r="K19" s="17" t="s">
        <v>11</v>
      </c>
      <c r="L19" s="17" t="s">
        <v>10</v>
      </c>
      <c r="M19" s="17" t="s">
        <v>11</v>
      </c>
      <c r="N19" s="17" t="s">
        <v>10</v>
      </c>
      <c r="O19" s="17" t="s">
        <v>11</v>
      </c>
      <c r="P19" s="17" t="s">
        <v>10</v>
      </c>
      <c r="Q19" s="17" t="s">
        <v>11</v>
      </c>
      <c r="R19" s="25" t="s">
        <v>12</v>
      </c>
      <c r="S19" s="2" t="s">
        <v>13</v>
      </c>
      <c r="T19" s="12"/>
      <c r="U19" s="7"/>
    </row>
    <row r="20" spans="1:21" x14ac:dyDescent="0.2">
      <c r="A20" s="57" t="s">
        <v>38</v>
      </c>
      <c r="B20" s="52">
        <v>63</v>
      </c>
      <c r="C20" s="43">
        <v>3</v>
      </c>
      <c r="D20" s="47">
        <v>58</v>
      </c>
      <c r="E20" s="43">
        <v>2</v>
      </c>
      <c r="F20" s="47">
        <v>62</v>
      </c>
      <c r="G20" s="43">
        <v>2</v>
      </c>
      <c r="H20" s="47">
        <v>63</v>
      </c>
      <c r="I20" s="43">
        <v>3</v>
      </c>
      <c r="J20" s="47">
        <v>63</v>
      </c>
      <c r="K20" s="43">
        <v>3</v>
      </c>
      <c r="L20" s="47">
        <v>63</v>
      </c>
      <c r="M20" s="43">
        <v>3</v>
      </c>
      <c r="N20" s="47">
        <v>63</v>
      </c>
      <c r="O20" s="43">
        <v>3</v>
      </c>
      <c r="P20" s="47"/>
      <c r="Q20" s="43"/>
      <c r="R20" s="4">
        <f t="shared" ref="R20:R27" si="4">(SUM(B20,D20,F20,H20,J20,L20,N20,P20)/10) + SUM(C20,E20,G20,I20,K20,M20,O20,Q20)</f>
        <v>62.5</v>
      </c>
      <c r="S20" s="63">
        <f>R20/COUNTA(C20,E20,G20,I20,K20,M20,O20)</f>
        <v>8.9285714285714288</v>
      </c>
      <c r="T20" s="1"/>
    </row>
    <row r="21" spans="1:21" x14ac:dyDescent="0.2">
      <c r="A21" s="58" t="s">
        <v>36</v>
      </c>
      <c r="B21" s="29">
        <v>59</v>
      </c>
      <c r="C21" s="68">
        <v>2</v>
      </c>
      <c r="D21" s="69">
        <v>44</v>
      </c>
      <c r="E21" s="68">
        <v>1</v>
      </c>
      <c r="F21" s="69">
        <v>63</v>
      </c>
      <c r="G21" s="68">
        <v>3</v>
      </c>
      <c r="H21" s="69">
        <v>63</v>
      </c>
      <c r="I21" s="68">
        <v>3</v>
      </c>
      <c r="J21" s="69">
        <v>61</v>
      </c>
      <c r="K21" s="68">
        <v>2</v>
      </c>
      <c r="L21" s="69">
        <v>57</v>
      </c>
      <c r="M21" s="68">
        <v>2</v>
      </c>
      <c r="N21" s="69">
        <v>54</v>
      </c>
      <c r="O21" s="68">
        <v>1</v>
      </c>
      <c r="P21" s="69"/>
      <c r="Q21" s="68"/>
      <c r="R21" s="4">
        <f t="shared" si="4"/>
        <v>54.1</v>
      </c>
      <c r="S21" s="63">
        <f t="shared" ref="S21:S27" si="5">R21/COUNTA(C21,E21,G21,I21,K21,M21,O21)</f>
        <v>7.7285714285714286</v>
      </c>
      <c r="T21" s="1"/>
    </row>
    <row r="22" spans="1:21" x14ac:dyDescent="0.2">
      <c r="A22" s="58" t="s">
        <v>35</v>
      </c>
      <c r="B22" s="29">
        <v>63</v>
      </c>
      <c r="C22" s="68">
        <v>3</v>
      </c>
      <c r="D22" s="69">
        <v>40</v>
      </c>
      <c r="E22" s="68">
        <v>1</v>
      </c>
      <c r="F22" s="69">
        <v>43</v>
      </c>
      <c r="G22" s="68">
        <v>1</v>
      </c>
      <c r="H22" s="69">
        <v>49</v>
      </c>
      <c r="I22" s="68">
        <v>2</v>
      </c>
      <c r="J22" s="69">
        <v>56</v>
      </c>
      <c r="K22" s="68">
        <v>1</v>
      </c>
      <c r="L22" s="69">
        <v>63</v>
      </c>
      <c r="M22" s="68">
        <v>3</v>
      </c>
      <c r="N22" s="69">
        <v>57</v>
      </c>
      <c r="O22" s="68">
        <v>2</v>
      </c>
      <c r="P22" s="69"/>
      <c r="Q22" s="68"/>
      <c r="R22" s="4">
        <f t="shared" si="4"/>
        <v>50.1</v>
      </c>
      <c r="S22" s="63">
        <f t="shared" si="5"/>
        <v>7.1571428571428575</v>
      </c>
      <c r="T22" s="1"/>
    </row>
    <row r="23" spans="1:21" x14ac:dyDescent="0.2">
      <c r="A23" s="58" t="s">
        <v>40</v>
      </c>
      <c r="B23" s="29">
        <v>41</v>
      </c>
      <c r="C23" s="68">
        <v>0</v>
      </c>
      <c r="D23" s="69">
        <v>57</v>
      </c>
      <c r="E23" s="68">
        <v>1</v>
      </c>
      <c r="F23" s="69">
        <v>57</v>
      </c>
      <c r="G23" s="68">
        <v>2</v>
      </c>
      <c r="H23" s="69">
        <v>63</v>
      </c>
      <c r="I23" s="68">
        <v>3</v>
      </c>
      <c r="J23" s="69">
        <v>42</v>
      </c>
      <c r="K23" s="68">
        <v>0</v>
      </c>
      <c r="L23" s="69">
        <v>55</v>
      </c>
      <c r="M23" s="68">
        <v>1</v>
      </c>
      <c r="N23" s="69">
        <v>57</v>
      </c>
      <c r="O23" s="68">
        <v>2</v>
      </c>
      <c r="P23" s="69"/>
      <c r="Q23" s="68"/>
      <c r="R23" s="4">
        <f t="shared" si="4"/>
        <v>46.2</v>
      </c>
      <c r="S23" s="63">
        <f t="shared" si="5"/>
        <v>6.6000000000000005</v>
      </c>
      <c r="T23" s="1"/>
    </row>
    <row r="24" spans="1:21" x14ac:dyDescent="0.2">
      <c r="A24" s="58" t="s">
        <v>34</v>
      </c>
      <c r="B24" s="53">
        <v>53</v>
      </c>
      <c r="C24" s="44">
        <v>1</v>
      </c>
      <c r="D24" s="48">
        <v>60</v>
      </c>
      <c r="E24" s="44">
        <v>2</v>
      </c>
      <c r="F24" s="48">
        <v>63</v>
      </c>
      <c r="G24" s="44">
        <v>3</v>
      </c>
      <c r="H24" s="48">
        <v>36</v>
      </c>
      <c r="I24" s="44">
        <v>0</v>
      </c>
      <c r="J24" s="48">
        <v>47</v>
      </c>
      <c r="K24" s="44">
        <v>1</v>
      </c>
      <c r="L24" s="48">
        <v>30</v>
      </c>
      <c r="M24" s="44">
        <v>1</v>
      </c>
      <c r="N24" s="48">
        <v>55</v>
      </c>
      <c r="O24" s="44">
        <v>1</v>
      </c>
      <c r="P24" s="48"/>
      <c r="Q24" s="44"/>
      <c r="R24" s="4">
        <f t="shared" si="4"/>
        <v>43.4</v>
      </c>
      <c r="S24" s="63">
        <f t="shared" si="5"/>
        <v>6.2</v>
      </c>
      <c r="T24" s="1"/>
    </row>
    <row r="25" spans="1:21" x14ac:dyDescent="0.2">
      <c r="A25" s="58" t="s">
        <v>37</v>
      </c>
      <c r="B25" s="29">
        <v>23</v>
      </c>
      <c r="C25" s="68">
        <v>0</v>
      </c>
      <c r="D25" s="69">
        <v>52</v>
      </c>
      <c r="E25" s="68">
        <v>1</v>
      </c>
      <c r="F25" s="69">
        <v>33</v>
      </c>
      <c r="G25" s="68">
        <v>0</v>
      </c>
      <c r="H25" s="69">
        <v>48</v>
      </c>
      <c r="I25" s="68">
        <v>1</v>
      </c>
      <c r="J25" s="69">
        <v>48</v>
      </c>
      <c r="K25" s="68">
        <v>2</v>
      </c>
      <c r="L25" s="69">
        <v>55</v>
      </c>
      <c r="M25" s="68">
        <v>2</v>
      </c>
      <c r="N25" s="69">
        <v>63</v>
      </c>
      <c r="O25" s="68">
        <v>3</v>
      </c>
      <c r="P25" s="69"/>
      <c r="Q25" s="68"/>
      <c r="R25" s="4">
        <f t="shared" si="4"/>
        <v>41.2</v>
      </c>
      <c r="S25" s="63">
        <f t="shared" si="5"/>
        <v>5.8857142857142861</v>
      </c>
      <c r="T25" s="1"/>
    </row>
    <row r="26" spans="1:21" x14ac:dyDescent="0.2">
      <c r="A26" s="58" t="s">
        <v>41</v>
      </c>
      <c r="B26" s="51">
        <v>57</v>
      </c>
      <c r="C26" s="45">
        <v>2</v>
      </c>
      <c r="D26" s="49">
        <v>62</v>
      </c>
      <c r="E26" s="45">
        <v>2</v>
      </c>
      <c r="F26" s="49">
        <v>49</v>
      </c>
      <c r="G26" s="45">
        <v>1</v>
      </c>
      <c r="H26" s="49">
        <v>27</v>
      </c>
      <c r="I26" s="45">
        <v>0</v>
      </c>
      <c r="J26" s="49">
        <v>52</v>
      </c>
      <c r="K26" s="45">
        <v>1</v>
      </c>
      <c r="L26" s="49">
        <v>45</v>
      </c>
      <c r="M26" s="45">
        <v>0</v>
      </c>
      <c r="N26" s="49">
        <v>28</v>
      </c>
      <c r="O26" s="45">
        <v>0</v>
      </c>
      <c r="P26" s="49"/>
      <c r="Q26" s="45"/>
      <c r="R26" s="4">
        <f t="shared" si="4"/>
        <v>38</v>
      </c>
      <c r="S26" s="63">
        <f t="shared" si="5"/>
        <v>5.4285714285714288</v>
      </c>
      <c r="T26" s="1"/>
    </row>
    <row r="27" spans="1:21" x14ac:dyDescent="0.2">
      <c r="A27" s="59" t="s">
        <v>39</v>
      </c>
      <c r="B27" s="30">
        <v>42</v>
      </c>
      <c r="C27" s="46">
        <v>1</v>
      </c>
      <c r="D27" s="50">
        <v>57</v>
      </c>
      <c r="E27" s="46">
        <v>2</v>
      </c>
      <c r="F27" s="50">
        <v>55</v>
      </c>
      <c r="G27" s="46">
        <v>0</v>
      </c>
      <c r="H27" s="50">
        <v>46</v>
      </c>
      <c r="I27" s="46">
        <v>0</v>
      </c>
      <c r="J27" s="50">
        <v>54</v>
      </c>
      <c r="K27" s="46">
        <v>2</v>
      </c>
      <c r="L27" s="50">
        <v>40</v>
      </c>
      <c r="M27" s="46">
        <v>0</v>
      </c>
      <c r="N27" s="50">
        <v>36</v>
      </c>
      <c r="O27" s="46">
        <v>0</v>
      </c>
      <c r="P27" s="50"/>
      <c r="Q27" s="46"/>
      <c r="R27" s="4">
        <f t="shared" si="4"/>
        <v>38</v>
      </c>
      <c r="S27" s="63">
        <f t="shared" si="5"/>
        <v>5.4285714285714288</v>
      </c>
      <c r="T27" s="1"/>
    </row>
    <row r="28" spans="1:21" ht="34.5" x14ac:dyDescent="0.25">
      <c r="A28" s="16" t="s">
        <v>22</v>
      </c>
      <c r="B28" s="17" t="s">
        <v>10</v>
      </c>
      <c r="C28" s="17" t="s">
        <v>11</v>
      </c>
      <c r="D28" s="17" t="s">
        <v>10</v>
      </c>
      <c r="E28" s="17" t="s">
        <v>11</v>
      </c>
      <c r="F28" s="17" t="s">
        <v>10</v>
      </c>
      <c r="G28" s="17" t="s">
        <v>11</v>
      </c>
      <c r="H28" s="17" t="s">
        <v>10</v>
      </c>
      <c r="I28" s="17" t="s">
        <v>11</v>
      </c>
      <c r="J28" s="17" t="s">
        <v>10</v>
      </c>
      <c r="K28" s="17" t="s">
        <v>11</v>
      </c>
      <c r="L28" s="17" t="s">
        <v>10</v>
      </c>
      <c r="M28" s="17" t="s">
        <v>11</v>
      </c>
      <c r="N28" s="17" t="s">
        <v>10</v>
      </c>
      <c r="O28" s="17" t="s">
        <v>11</v>
      </c>
      <c r="P28" s="17" t="s">
        <v>10</v>
      </c>
      <c r="Q28" s="17" t="s">
        <v>11</v>
      </c>
      <c r="R28" s="25" t="s">
        <v>12</v>
      </c>
      <c r="S28" s="2" t="s">
        <v>13</v>
      </c>
      <c r="T28" s="12"/>
      <c r="U28" s="7"/>
    </row>
    <row r="29" spans="1:21" x14ac:dyDescent="0.2">
      <c r="A29" s="60" t="s">
        <v>23</v>
      </c>
      <c r="B29" s="52">
        <v>63</v>
      </c>
      <c r="C29" s="43">
        <v>3</v>
      </c>
      <c r="D29" s="47">
        <v>63</v>
      </c>
      <c r="E29" s="43">
        <v>3</v>
      </c>
      <c r="F29" s="47">
        <v>63</v>
      </c>
      <c r="G29" s="43">
        <v>3</v>
      </c>
      <c r="H29" s="47">
        <v>63</v>
      </c>
      <c r="I29" s="43">
        <v>3</v>
      </c>
      <c r="J29" s="47">
        <v>63</v>
      </c>
      <c r="K29" s="43">
        <v>3</v>
      </c>
      <c r="L29" s="47">
        <v>63</v>
      </c>
      <c r="M29" s="43">
        <v>3</v>
      </c>
      <c r="N29" s="47">
        <v>63</v>
      </c>
      <c r="O29" s="43">
        <v>3</v>
      </c>
      <c r="P29" s="47"/>
      <c r="Q29" s="43"/>
      <c r="R29" s="4">
        <f t="shared" ref="R29:R36" si="6">(SUM(B29,D29,F29,H29,J29,L29,N29,P29)/10) + SUM(C29,E29,G29,I29,K29,M29,O29,Q29)</f>
        <v>65.099999999999994</v>
      </c>
      <c r="S29" s="63">
        <f>R29/COUNTA(C29,E29,G29,I29,K29,M29,O29)</f>
        <v>9.2999999999999989</v>
      </c>
      <c r="T29" s="1"/>
    </row>
    <row r="30" spans="1:21" x14ac:dyDescent="0.2">
      <c r="A30" s="61" t="s">
        <v>43</v>
      </c>
      <c r="B30" s="29">
        <v>63</v>
      </c>
      <c r="C30" s="68">
        <v>3</v>
      </c>
      <c r="D30" s="69">
        <v>63</v>
      </c>
      <c r="E30" s="68">
        <v>3</v>
      </c>
      <c r="F30" s="69">
        <v>60</v>
      </c>
      <c r="G30" s="68">
        <v>2</v>
      </c>
      <c r="H30" s="69">
        <v>63</v>
      </c>
      <c r="I30" s="68">
        <v>3</v>
      </c>
      <c r="J30" s="69">
        <v>23</v>
      </c>
      <c r="K30" s="68">
        <v>0</v>
      </c>
      <c r="L30" s="69">
        <v>63</v>
      </c>
      <c r="M30" s="68">
        <v>3</v>
      </c>
      <c r="N30" s="69">
        <v>63</v>
      </c>
      <c r="O30" s="68">
        <v>3</v>
      </c>
      <c r="P30" s="69"/>
      <c r="Q30" s="68"/>
      <c r="R30" s="4">
        <f t="shared" si="6"/>
        <v>56.8</v>
      </c>
      <c r="S30" s="63">
        <f t="shared" ref="S30:S36" si="7">R30/COUNTA(C30,E30,G30,I30,K30,M30,O30)</f>
        <v>8.1142857142857139</v>
      </c>
      <c r="T30" s="1"/>
    </row>
    <row r="31" spans="1:21" x14ac:dyDescent="0.2">
      <c r="A31" s="61" t="s">
        <v>45</v>
      </c>
      <c r="B31" s="29">
        <v>63</v>
      </c>
      <c r="C31" s="5">
        <v>3</v>
      </c>
      <c r="D31" s="23">
        <v>58</v>
      </c>
      <c r="E31" s="5">
        <v>2</v>
      </c>
      <c r="F31" s="23">
        <v>49</v>
      </c>
      <c r="G31" s="5">
        <v>1</v>
      </c>
      <c r="H31" s="23">
        <v>43</v>
      </c>
      <c r="I31" s="5">
        <v>1</v>
      </c>
      <c r="J31" s="23">
        <v>63</v>
      </c>
      <c r="K31" s="5">
        <v>3</v>
      </c>
      <c r="L31" s="23">
        <v>63</v>
      </c>
      <c r="M31" s="5">
        <v>3</v>
      </c>
      <c r="N31" s="23">
        <v>54</v>
      </c>
      <c r="O31" s="5">
        <v>2</v>
      </c>
      <c r="P31" s="23"/>
      <c r="Q31" s="5"/>
      <c r="R31" s="4">
        <f t="shared" si="6"/>
        <v>54.3</v>
      </c>
      <c r="S31" s="63">
        <f t="shared" si="7"/>
        <v>7.7571428571428571</v>
      </c>
      <c r="T31" s="1"/>
    </row>
    <row r="32" spans="1:21" x14ac:dyDescent="0.2">
      <c r="A32" s="61" t="s">
        <v>42</v>
      </c>
      <c r="B32" s="53">
        <v>61</v>
      </c>
      <c r="C32" s="44">
        <v>2</v>
      </c>
      <c r="D32" s="48">
        <v>49</v>
      </c>
      <c r="E32" s="44">
        <v>2</v>
      </c>
      <c r="F32" s="48">
        <v>56</v>
      </c>
      <c r="G32" s="44">
        <v>2</v>
      </c>
      <c r="H32" s="48">
        <v>52</v>
      </c>
      <c r="I32" s="44">
        <v>2</v>
      </c>
      <c r="J32" s="48">
        <v>62</v>
      </c>
      <c r="K32" s="44">
        <v>3</v>
      </c>
      <c r="L32" s="48">
        <v>24</v>
      </c>
      <c r="M32" s="44">
        <v>0</v>
      </c>
      <c r="N32" s="48">
        <v>54</v>
      </c>
      <c r="O32" s="44">
        <v>0</v>
      </c>
      <c r="P32" s="48"/>
      <c r="Q32" s="44"/>
      <c r="R32" s="4">
        <f t="shared" si="6"/>
        <v>46.8</v>
      </c>
      <c r="S32" s="63">
        <f t="shared" si="7"/>
        <v>6.6857142857142851</v>
      </c>
      <c r="T32" s="1"/>
    </row>
    <row r="33" spans="1:21" x14ac:dyDescent="0.2">
      <c r="A33" s="61" t="s">
        <v>48</v>
      </c>
      <c r="B33" s="51">
        <v>58</v>
      </c>
      <c r="C33" s="45">
        <v>1</v>
      </c>
      <c r="D33" s="49">
        <v>63</v>
      </c>
      <c r="E33" s="45">
        <v>3</v>
      </c>
      <c r="F33" s="49">
        <v>45</v>
      </c>
      <c r="G33" s="45">
        <v>1</v>
      </c>
      <c r="H33" s="49">
        <v>10</v>
      </c>
      <c r="I33" s="45">
        <v>0</v>
      </c>
      <c r="J33" s="49">
        <v>63</v>
      </c>
      <c r="K33" s="45">
        <v>3</v>
      </c>
      <c r="L33" s="49">
        <v>39</v>
      </c>
      <c r="M33" s="45">
        <v>0</v>
      </c>
      <c r="N33" s="49">
        <v>55</v>
      </c>
      <c r="O33" s="45">
        <v>1</v>
      </c>
      <c r="P33" s="49"/>
      <c r="Q33" s="45"/>
      <c r="R33" s="4">
        <f t="shared" si="6"/>
        <v>42.3</v>
      </c>
      <c r="S33" s="63">
        <f t="shared" si="7"/>
        <v>6.0428571428571427</v>
      </c>
      <c r="T33" s="1"/>
    </row>
    <row r="34" spans="1:21" x14ac:dyDescent="0.2">
      <c r="A34" s="61" t="s">
        <v>47</v>
      </c>
      <c r="B34" s="29">
        <v>24</v>
      </c>
      <c r="C34" s="5">
        <v>0</v>
      </c>
      <c r="D34" s="23">
        <v>52</v>
      </c>
      <c r="E34" s="5">
        <v>1</v>
      </c>
      <c r="F34" s="23">
        <v>58</v>
      </c>
      <c r="G34" s="5">
        <v>2</v>
      </c>
      <c r="H34" s="23">
        <v>60</v>
      </c>
      <c r="I34" s="5">
        <v>1</v>
      </c>
      <c r="J34" s="23">
        <v>36</v>
      </c>
      <c r="K34" s="5">
        <v>0</v>
      </c>
      <c r="L34" s="23">
        <v>63</v>
      </c>
      <c r="M34" s="5">
        <v>3</v>
      </c>
      <c r="N34" s="23">
        <v>22</v>
      </c>
      <c r="O34" s="5">
        <v>0</v>
      </c>
      <c r="P34" s="23"/>
      <c r="Q34" s="5"/>
      <c r="R34" s="4">
        <f t="shared" si="6"/>
        <v>38.5</v>
      </c>
      <c r="S34" s="63">
        <f t="shared" si="7"/>
        <v>5.5</v>
      </c>
      <c r="T34" s="1"/>
    </row>
    <row r="35" spans="1:21" x14ac:dyDescent="0.2">
      <c r="A35" s="61" t="s">
        <v>46</v>
      </c>
      <c r="B35" s="29">
        <v>12</v>
      </c>
      <c r="C35" s="68">
        <v>0</v>
      </c>
      <c r="D35" s="69">
        <v>40</v>
      </c>
      <c r="E35" s="68">
        <v>0</v>
      </c>
      <c r="F35" s="69">
        <v>41</v>
      </c>
      <c r="G35" s="68">
        <v>1</v>
      </c>
      <c r="H35" s="69">
        <v>49</v>
      </c>
      <c r="I35" s="68">
        <v>2</v>
      </c>
      <c r="J35" s="69">
        <v>53</v>
      </c>
      <c r="K35" s="68">
        <v>0</v>
      </c>
      <c r="L35" s="69">
        <v>43</v>
      </c>
      <c r="M35" s="68">
        <v>0</v>
      </c>
      <c r="N35" s="69">
        <v>62</v>
      </c>
      <c r="O35" s="68">
        <v>2</v>
      </c>
      <c r="P35" s="69"/>
      <c r="Q35" s="68"/>
      <c r="R35" s="4">
        <f t="shared" si="6"/>
        <v>35</v>
      </c>
      <c r="S35" s="63">
        <f t="shared" si="7"/>
        <v>5</v>
      </c>
      <c r="T35" s="1"/>
    </row>
    <row r="36" spans="1:21" x14ac:dyDescent="0.2">
      <c r="A36" s="62" t="s">
        <v>44</v>
      </c>
      <c r="B36" s="30">
        <v>63</v>
      </c>
      <c r="C36" s="46">
        <v>3</v>
      </c>
      <c r="D36" s="50">
        <v>27</v>
      </c>
      <c r="E36" s="46">
        <v>0</v>
      </c>
      <c r="F36" s="50">
        <v>18</v>
      </c>
      <c r="G36" s="46">
        <v>0</v>
      </c>
      <c r="H36" s="50">
        <v>37</v>
      </c>
      <c r="I36" s="46">
        <v>0</v>
      </c>
      <c r="J36" s="50">
        <v>41</v>
      </c>
      <c r="K36" s="46">
        <v>0</v>
      </c>
      <c r="L36" s="50">
        <v>21</v>
      </c>
      <c r="M36" s="46">
        <v>0</v>
      </c>
      <c r="N36" s="50">
        <v>52</v>
      </c>
      <c r="O36" s="46">
        <v>1</v>
      </c>
      <c r="P36" s="50"/>
      <c r="Q36" s="46"/>
      <c r="R36" s="4">
        <f t="shared" si="6"/>
        <v>29.9</v>
      </c>
      <c r="S36" s="63">
        <f t="shared" si="7"/>
        <v>4.2714285714285714</v>
      </c>
      <c r="T36" s="1"/>
    </row>
    <row r="37" spans="1:21" ht="34.5" x14ac:dyDescent="0.25">
      <c r="A37" s="16" t="s">
        <v>24</v>
      </c>
      <c r="B37" s="17" t="s">
        <v>10</v>
      </c>
      <c r="C37" s="17" t="s">
        <v>11</v>
      </c>
      <c r="D37" s="17" t="s">
        <v>10</v>
      </c>
      <c r="E37" s="17" t="s">
        <v>11</v>
      </c>
      <c r="F37" s="17" t="s">
        <v>10</v>
      </c>
      <c r="G37" s="17" t="s">
        <v>11</v>
      </c>
      <c r="H37" s="17" t="s">
        <v>10</v>
      </c>
      <c r="I37" s="17" t="s">
        <v>11</v>
      </c>
      <c r="J37" s="17" t="s">
        <v>10</v>
      </c>
      <c r="K37" s="17" t="s">
        <v>11</v>
      </c>
      <c r="L37" s="17" t="s">
        <v>10</v>
      </c>
      <c r="M37" s="17" t="s">
        <v>11</v>
      </c>
      <c r="N37" s="17" t="s">
        <v>10</v>
      </c>
      <c r="O37" s="17" t="s">
        <v>11</v>
      </c>
      <c r="P37" s="17" t="s">
        <v>10</v>
      </c>
      <c r="Q37" s="17" t="s">
        <v>11</v>
      </c>
      <c r="R37" s="25" t="s">
        <v>12</v>
      </c>
      <c r="S37" s="2" t="s">
        <v>13</v>
      </c>
      <c r="T37" s="12"/>
      <c r="U37" s="7"/>
    </row>
    <row r="38" spans="1:21" x14ac:dyDescent="0.2">
      <c r="A38" s="66" t="s">
        <v>51</v>
      </c>
      <c r="B38" s="52">
        <v>63</v>
      </c>
      <c r="C38" s="43">
        <v>3</v>
      </c>
      <c r="D38" s="47">
        <v>63</v>
      </c>
      <c r="E38" s="43">
        <v>3</v>
      </c>
      <c r="F38" s="47">
        <v>63</v>
      </c>
      <c r="G38" s="43">
        <v>3</v>
      </c>
      <c r="H38" s="47">
        <v>63</v>
      </c>
      <c r="I38" s="43">
        <v>3</v>
      </c>
      <c r="J38" s="47">
        <v>59</v>
      </c>
      <c r="K38" s="43">
        <v>2</v>
      </c>
      <c r="L38" s="47"/>
      <c r="M38" s="43"/>
      <c r="N38" s="47">
        <v>45</v>
      </c>
      <c r="O38" s="43">
        <v>1</v>
      </c>
      <c r="P38" s="47"/>
      <c r="Q38" s="43"/>
      <c r="R38" s="4">
        <f t="shared" ref="R38:R45" si="8">(SUM(B38,D38,F38,H38,J38,L38,N38,P38)/10) + SUM(C38,E38,G38,I38,K38,M38,O38,Q38)</f>
        <v>50.6</v>
      </c>
      <c r="S38" s="63">
        <f>R38/COUNTA(C38,E38,G38,I38,K38,M38,O38,)</f>
        <v>7.2285714285714286</v>
      </c>
      <c r="T38" s="1"/>
    </row>
    <row r="39" spans="1:21" x14ac:dyDescent="0.2">
      <c r="A39" s="67" t="s">
        <v>50</v>
      </c>
      <c r="B39" s="29"/>
      <c r="C39" s="68"/>
      <c r="D39" s="69">
        <v>63</v>
      </c>
      <c r="E39" s="68">
        <v>3</v>
      </c>
      <c r="F39" s="69">
        <v>58</v>
      </c>
      <c r="G39" s="68">
        <v>2</v>
      </c>
      <c r="H39" s="69">
        <v>63</v>
      </c>
      <c r="I39" s="68">
        <v>3</v>
      </c>
      <c r="J39" s="69">
        <v>53</v>
      </c>
      <c r="K39" s="68">
        <v>1</v>
      </c>
      <c r="L39" s="69">
        <v>51</v>
      </c>
      <c r="M39" s="68">
        <v>1</v>
      </c>
      <c r="N39" s="69">
        <v>63</v>
      </c>
      <c r="O39" s="68">
        <v>3</v>
      </c>
      <c r="P39" s="69"/>
      <c r="Q39" s="68"/>
      <c r="R39" s="4">
        <f t="shared" si="8"/>
        <v>48.1</v>
      </c>
      <c r="S39" s="63">
        <f t="shared" ref="S39:S45" si="9">R39/COUNTA(C39,E39,G39,I39,K39,M39,O39,)</f>
        <v>6.8714285714285719</v>
      </c>
      <c r="T39" s="1"/>
    </row>
    <row r="40" spans="1:21" x14ac:dyDescent="0.2">
      <c r="A40" s="67" t="s">
        <v>49</v>
      </c>
      <c r="B40" s="53">
        <v>43</v>
      </c>
      <c r="C40" s="44">
        <v>0</v>
      </c>
      <c r="D40" s="48">
        <v>54</v>
      </c>
      <c r="E40" s="44">
        <v>1</v>
      </c>
      <c r="F40" s="48">
        <v>63</v>
      </c>
      <c r="G40" s="44">
        <v>3</v>
      </c>
      <c r="H40" s="48">
        <v>54</v>
      </c>
      <c r="I40" s="44">
        <v>2</v>
      </c>
      <c r="J40" s="48">
        <v>58</v>
      </c>
      <c r="K40" s="44">
        <v>1</v>
      </c>
      <c r="L40" s="48">
        <v>55</v>
      </c>
      <c r="M40" s="44">
        <v>2</v>
      </c>
      <c r="N40" s="48">
        <v>57</v>
      </c>
      <c r="O40" s="44">
        <v>2</v>
      </c>
      <c r="P40" s="48"/>
      <c r="Q40" s="44"/>
      <c r="R40" s="4">
        <f t="shared" si="8"/>
        <v>49.4</v>
      </c>
      <c r="S40" s="63">
        <f t="shared" si="9"/>
        <v>6.1749999999999998</v>
      </c>
      <c r="T40" s="1"/>
    </row>
    <row r="41" spans="1:21" x14ac:dyDescent="0.2">
      <c r="A41" s="67" t="s">
        <v>54</v>
      </c>
      <c r="B41" s="29">
        <v>39</v>
      </c>
      <c r="C41" s="68">
        <v>0</v>
      </c>
      <c r="D41" s="69">
        <v>25</v>
      </c>
      <c r="E41" s="68">
        <v>0</v>
      </c>
      <c r="F41" s="69">
        <v>49</v>
      </c>
      <c r="G41" s="68">
        <v>0</v>
      </c>
      <c r="H41" s="69"/>
      <c r="I41" s="68"/>
      <c r="J41" s="69">
        <v>63</v>
      </c>
      <c r="K41" s="68">
        <v>3</v>
      </c>
      <c r="L41" s="69">
        <v>60</v>
      </c>
      <c r="M41" s="68">
        <v>2</v>
      </c>
      <c r="N41" s="69">
        <v>52</v>
      </c>
      <c r="O41" s="68">
        <v>1</v>
      </c>
      <c r="P41" s="69"/>
      <c r="Q41" s="68"/>
      <c r="R41" s="4">
        <f t="shared" si="8"/>
        <v>34.799999999999997</v>
      </c>
      <c r="S41" s="63">
        <f t="shared" si="9"/>
        <v>4.9714285714285706</v>
      </c>
      <c r="T41" s="1"/>
    </row>
    <row r="42" spans="1:21" x14ac:dyDescent="0.2">
      <c r="A42" s="67" t="s">
        <v>52</v>
      </c>
      <c r="B42" s="29">
        <v>63</v>
      </c>
      <c r="C42" s="68">
        <v>3</v>
      </c>
      <c r="D42" s="69">
        <v>39</v>
      </c>
      <c r="E42" s="68">
        <v>1</v>
      </c>
      <c r="F42" s="69">
        <v>42</v>
      </c>
      <c r="G42" s="68">
        <v>0</v>
      </c>
      <c r="H42" s="69">
        <v>37</v>
      </c>
      <c r="I42" s="68">
        <v>0</v>
      </c>
      <c r="J42" s="69">
        <v>53</v>
      </c>
      <c r="K42" s="68">
        <v>2</v>
      </c>
      <c r="L42" s="69">
        <v>56</v>
      </c>
      <c r="M42" s="68">
        <v>2</v>
      </c>
      <c r="N42" s="69"/>
      <c r="O42" s="68"/>
      <c r="P42" s="69"/>
      <c r="Q42" s="68"/>
      <c r="R42" s="4">
        <f t="shared" si="8"/>
        <v>37</v>
      </c>
      <c r="S42" s="63">
        <f t="shared" si="9"/>
        <v>5.2857142857142856</v>
      </c>
      <c r="T42" s="1"/>
    </row>
    <row r="43" spans="1:21" x14ac:dyDescent="0.2">
      <c r="A43" s="67" t="s">
        <v>53</v>
      </c>
      <c r="B43" s="29">
        <v>47</v>
      </c>
      <c r="C43" s="68">
        <v>0</v>
      </c>
      <c r="D43" s="69">
        <v>37</v>
      </c>
      <c r="E43" s="68">
        <v>0</v>
      </c>
      <c r="F43" s="69">
        <v>34</v>
      </c>
      <c r="G43" s="68">
        <v>1</v>
      </c>
      <c r="H43" s="69">
        <v>35</v>
      </c>
      <c r="I43" s="68">
        <v>1</v>
      </c>
      <c r="J43" s="69">
        <v>51</v>
      </c>
      <c r="K43" s="68">
        <v>1</v>
      </c>
      <c r="L43" s="69">
        <v>63</v>
      </c>
      <c r="M43" s="68">
        <v>3</v>
      </c>
      <c r="N43" s="69"/>
      <c r="O43" s="68"/>
      <c r="P43" s="69"/>
      <c r="Q43" s="68"/>
      <c r="R43" s="4">
        <f t="shared" si="8"/>
        <v>32.700000000000003</v>
      </c>
      <c r="S43" s="63">
        <f t="shared" si="9"/>
        <v>4.6714285714285717</v>
      </c>
      <c r="T43" s="1"/>
    </row>
    <row r="44" spans="1:21" x14ac:dyDescent="0.2">
      <c r="A44" s="67" t="s">
        <v>56</v>
      </c>
      <c r="B44" s="29">
        <v>17</v>
      </c>
      <c r="C44" s="68">
        <v>0</v>
      </c>
      <c r="D44" s="69">
        <v>7</v>
      </c>
      <c r="E44" s="68">
        <v>0</v>
      </c>
      <c r="F44" s="69"/>
      <c r="G44" s="68"/>
      <c r="H44" s="69">
        <v>22</v>
      </c>
      <c r="I44" s="68">
        <v>0</v>
      </c>
      <c r="J44" s="69">
        <v>32</v>
      </c>
      <c r="K44" s="68">
        <v>0</v>
      </c>
      <c r="L44" s="69">
        <v>22</v>
      </c>
      <c r="M44" s="68">
        <v>0</v>
      </c>
      <c r="N44" s="69">
        <v>15</v>
      </c>
      <c r="O44" s="68">
        <v>0</v>
      </c>
      <c r="P44" s="69"/>
      <c r="Q44" s="68"/>
      <c r="R44" s="4">
        <f t="shared" si="8"/>
        <v>11.5</v>
      </c>
      <c r="S44" s="63">
        <f t="shared" si="9"/>
        <v>1.6428571428571428</v>
      </c>
      <c r="T44" s="1"/>
    </row>
    <row r="45" spans="1:21" x14ac:dyDescent="0.2">
      <c r="A45" s="70" t="s">
        <v>55</v>
      </c>
      <c r="B45" s="30">
        <v>0</v>
      </c>
      <c r="C45" s="46">
        <v>0</v>
      </c>
      <c r="D45" s="50">
        <v>0</v>
      </c>
      <c r="E45" s="46">
        <v>0</v>
      </c>
      <c r="F45" s="50"/>
      <c r="G45" s="46"/>
      <c r="H45" s="50"/>
      <c r="I45" s="46"/>
      <c r="J45" s="50"/>
      <c r="K45" s="46"/>
      <c r="L45" s="50"/>
      <c r="M45" s="46"/>
      <c r="N45" s="50"/>
      <c r="O45" s="46"/>
      <c r="P45" s="50"/>
      <c r="Q45" s="46"/>
      <c r="R45" s="4">
        <f t="shared" si="8"/>
        <v>0</v>
      </c>
      <c r="S45" s="63">
        <f t="shared" si="9"/>
        <v>0</v>
      </c>
      <c r="T45" s="1"/>
    </row>
    <row r="46" spans="1:21" ht="34.5" x14ac:dyDescent="0.25">
      <c r="A46" s="16" t="s">
        <v>25</v>
      </c>
      <c r="B46" s="17" t="s">
        <v>10</v>
      </c>
      <c r="C46" s="17" t="s">
        <v>11</v>
      </c>
      <c r="D46" s="17" t="s">
        <v>10</v>
      </c>
      <c r="E46" s="17" t="s">
        <v>11</v>
      </c>
      <c r="F46" s="17" t="s">
        <v>10</v>
      </c>
      <c r="G46" s="17" t="s">
        <v>11</v>
      </c>
      <c r="H46" s="17" t="s">
        <v>10</v>
      </c>
      <c r="I46" s="17" t="s">
        <v>11</v>
      </c>
      <c r="J46" s="17" t="s">
        <v>10</v>
      </c>
      <c r="K46" s="17" t="s">
        <v>11</v>
      </c>
      <c r="L46" s="17" t="s">
        <v>10</v>
      </c>
      <c r="M46" s="17" t="s">
        <v>11</v>
      </c>
      <c r="N46" s="17" t="s">
        <v>10</v>
      </c>
      <c r="O46" s="17" t="s">
        <v>11</v>
      </c>
      <c r="P46" s="17" t="s">
        <v>10</v>
      </c>
      <c r="Q46" s="17" t="s">
        <v>11</v>
      </c>
      <c r="R46" s="25" t="s">
        <v>12</v>
      </c>
      <c r="S46" s="2" t="s">
        <v>13</v>
      </c>
      <c r="T46" s="12"/>
      <c r="U46" s="7"/>
    </row>
    <row r="47" spans="1:21" x14ac:dyDescent="0.2">
      <c r="A47" s="60" t="s">
        <v>62</v>
      </c>
      <c r="B47" s="54">
        <v>63</v>
      </c>
      <c r="C47" s="55">
        <v>3</v>
      </c>
      <c r="D47" s="56">
        <v>58</v>
      </c>
      <c r="E47" s="55">
        <v>2</v>
      </c>
      <c r="F47" s="56">
        <v>63</v>
      </c>
      <c r="G47" s="55">
        <v>3</v>
      </c>
      <c r="H47" s="56">
        <v>63</v>
      </c>
      <c r="I47" s="55">
        <v>3</v>
      </c>
      <c r="J47" s="56">
        <v>63</v>
      </c>
      <c r="K47" s="55">
        <v>3</v>
      </c>
      <c r="L47" s="56">
        <v>63</v>
      </c>
      <c r="M47" s="55">
        <v>3</v>
      </c>
      <c r="N47" s="56"/>
      <c r="O47" s="55"/>
      <c r="P47" s="56"/>
      <c r="Q47" s="55"/>
      <c r="R47" s="4">
        <f t="shared" ref="R47:R52" si="10">(SUM(B47,D47,F47,H47,J47,L47,N47,P47)/10) + SUM(C47,E47,G47,I47,K47,M47,O47,Q47)</f>
        <v>54.3</v>
      </c>
      <c r="S47" s="63">
        <f>R47/COUNTA(C47,E47,G47,I47,K47,M47)</f>
        <v>9.0499999999999989</v>
      </c>
      <c r="T47" s="1"/>
    </row>
    <row r="48" spans="1:21" x14ac:dyDescent="0.2">
      <c r="A48" s="61" t="s">
        <v>58</v>
      </c>
      <c r="B48" s="29">
        <v>63</v>
      </c>
      <c r="C48" s="5">
        <v>3</v>
      </c>
      <c r="D48" s="23">
        <v>51</v>
      </c>
      <c r="E48" s="5">
        <v>2</v>
      </c>
      <c r="F48" s="23">
        <v>58</v>
      </c>
      <c r="G48" s="5">
        <v>2</v>
      </c>
      <c r="H48" s="23">
        <v>28</v>
      </c>
      <c r="I48" s="5">
        <v>0</v>
      </c>
      <c r="J48" s="23">
        <v>53</v>
      </c>
      <c r="K48" s="5">
        <v>1</v>
      </c>
      <c r="L48" s="23"/>
      <c r="M48" s="5"/>
      <c r="N48" s="23"/>
      <c r="O48" s="5"/>
      <c r="P48" s="23"/>
      <c r="Q48" s="5"/>
      <c r="R48" s="4">
        <f t="shared" si="10"/>
        <v>33.299999999999997</v>
      </c>
      <c r="S48" s="64">
        <f>R48/COUNTA(C48,E48,G48,I48,K48,M48)</f>
        <v>6.6599999999999993</v>
      </c>
      <c r="T48" s="1"/>
    </row>
    <row r="49" spans="1:20" x14ac:dyDescent="0.2">
      <c r="A49" s="61" t="s">
        <v>60</v>
      </c>
      <c r="B49" s="29">
        <v>50</v>
      </c>
      <c r="C49" s="5">
        <v>2</v>
      </c>
      <c r="D49" s="23">
        <v>60</v>
      </c>
      <c r="E49" s="5">
        <v>1</v>
      </c>
      <c r="F49" s="23">
        <v>63</v>
      </c>
      <c r="G49" s="5">
        <v>3</v>
      </c>
      <c r="H49" s="23">
        <v>40</v>
      </c>
      <c r="I49" s="5">
        <v>0</v>
      </c>
      <c r="J49" s="23">
        <v>33</v>
      </c>
      <c r="K49" s="5">
        <v>0</v>
      </c>
      <c r="L49" s="23">
        <v>63</v>
      </c>
      <c r="M49" s="5">
        <v>3</v>
      </c>
      <c r="N49" s="23"/>
      <c r="O49" s="5"/>
      <c r="P49" s="23"/>
      <c r="Q49" s="5"/>
      <c r="R49" s="4">
        <f t="shared" si="10"/>
        <v>39.9</v>
      </c>
      <c r="S49" s="64">
        <f>R49/COUNTA(C49,E49,G49,I49,K49,M49,O49,Q49)</f>
        <v>6.6499999999999995</v>
      </c>
      <c r="T49" s="1"/>
    </row>
    <row r="50" spans="1:20" x14ac:dyDescent="0.2">
      <c r="A50" s="61" t="s">
        <v>57</v>
      </c>
      <c r="B50" s="53">
        <v>27</v>
      </c>
      <c r="C50" s="44">
        <v>0</v>
      </c>
      <c r="D50" s="48">
        <v>55</v>
      </c>
      <c r="E50" s="44">
        <v>2</v>
      </c>
      <c r="F50" s="48">
        <v>43</v>
      </c>
      <c r="G50" s="44">
        <v>0</v>
      </c>
      <c r="H50" s="48">
        <v>53</v>
      </c>
      <c r="I50" s="44">
        <v>1</v>
      </c>
      <c r="J50" s="48">
        <v>54</v>
      </c>
      <c r="K50" s="44">
        <v>2</v>
      </c>
      <c r="L50" s="48"/>
      <c r="M50" s="44"/>
      <c r="N50" s="48"/>
      <c r="O50" s="44"/>
      <c r="P50" s="48"/>
      <c r="Q50" s="44"/>
      <c r="R50" s="4">
        <f t="shared" si="10"/>
        <v>28.2</v>
      </c>
      <c r="S50" s="64">
        <f>R50/COUNTA(C50,E50,G50,I50,K50,M50)</f>
        <v>5.64</v>
      </c>
      <c r="T50" s="1"/>
    </row>
    <row r="51" spans="1:20" x14ac:dyDescent="0.2">
      <c r="A51" s="61" t="s">
        <v>59</v>
      </c>
      <c r="B51" s="29">
        <v>49</v>
      </c>
      <c r="C51" s="5">
        <v>1</v>
      </c>
      <c r="D51" s="23">
        <v>33</v>
      </c>
      <c r="E51" s="5">
        <v>1</v>
      </c>
      <c r="F51" s="23">
        <v>47</v>
      </c>
      <c r="G51" s="5">
        <v>1</v>
      </c>
      <c r="H51" s="23">
        <v>55</v>
      </c>
      <c r="I51" s="5">
        <v>2</v>
      </c>
      <c r="J51" s="23">
        <v>50</v>
      </c>
      <c r="K51" s="5">
        <v>0</v>
      </c>
      <c r="L51" s="23">
        <v>28</v>
      </c>
      <c r="M51" s="5">
        <v>0</v>
      </c>
      <c r="N51" s="23"/>
      <c r="O51" s="5"/>
      <c r="P51" s="23"/>
      <c r="Q51" s="5"/>
      <c r="R51" s="4">
        <f t="shared" si="10"/>
        <v>31.2</v>
      </c>
      <c r="S51" s="64">
        <f>R51/COUNTA(C51,E51,G51,I51,K51,M51)</f>
        <v>5.2</v>
      </c>
      <c r="T51" s="1"/>
    </row>
    <row r="52" spans="1:20" x14ac:dyDescent="0.2">
      <c r="A52" s="62" t="s">
        <v>61</v>
      </c>
      <c r="B52" s="30">
        <v>0</v>
      </c>
      <c r="C52" s="46">
        <v>0</v>
      </c>
      <c r="D52" s="50">
        <v>0</v>
      </c>
      <c r="E52" s="46">
        <v>0</v>
      </c>
      <c r="F52" s="50">
        <v>28</v>
      </c>
      <c r="G52" s="46">
        <v>0</v>
      </c>
      <c r="H52" s="50">
        <v>63</v>
      </c>
      <c r="I52" s="46">
        <v>3</v>
      </c>
      <c r="J52" s="50">
        <v>63</v>
      </c>
      <c r="K52" s="46">
        <v>3</v>
      </c>
      <c r="L52" s="50">
        <v>31</v>
      </c>
      <c r="M52" s="46">
        <v>0</v>
      </c>
      <c r="N52" s="50"/>
      <c r="O52" s="46"/>
      <c r="P52" s="50"/>
      <c r="Q52" s="46"/>
      <c r="R52" s="4">
        <f t="shared" si="10"/>
        <v>24.5</v>
      </c>
      <c r="S52" s="65">
        <f>R52/COUNTA(C52,E52,G52,I52,K52,M52)</f>
        <v>4.083333333333333</v>
      </c>
      <c r="T52" s="1"/>
    </row>
    <row r="53" spans="1:20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</row>
  </sheetData>
  <sortState ref="A47:S52">
    <sortCondition descending="1" ref="S47:S52"/>
  </sortState>
  <mergeCells count="16">
    <mergeCell ref="L1:M1"/>
    <mergeCell ref="N1:O1"/>
    <mergeCell ref="P1:Q1"/>
    <mergeCell ref="B2:C2"/>
    <mergeCell ref="D2:E2"/>
    <mergeCell ref="F2:G2"/>
    <mergeCell ref="H2:I2"/>
    <mergeCell ref="J2:K2"/>
    <mergeCell ref="L2:M2"/>
    <mergeCell ref="N2:O2"/>
    <mergeCell ref="P2:Q2"/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2015</vt:lpstr>
      <vt:lpstr>'2015'!Print_Area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Manawatu Badminton</dc:creator>
  <cp:lastModifiedBy>Manawatu Badminton</cp:lastModifiedBy>
  <cp:lastPrinted>2015-10-29T01:49:29Z</cp:lastPrinted>
  <dcterms:created xsi:type="dcterms:W3CDTF">2014-11-18T04:17:45Z</dcterms:created>
  <dcterms:modified xsi:type="dcterms:W3CDTF">2015-12-02T23:53:17Z</dcterms:modified>
</cp:coreProperties>
</file>